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C:\Users\Ian\Downloads\"/>
    </mc:Choice>
  </mc:AlternateContent>
  <xr:revisionPtr revIDLastSave="0" documentId="13_ncr:1_{73BE4B9F-5E9A-444F-BB68-CBD157FC50A2}" xr6:coauthVersionLast="47" xr6:coauthVersionMax="47" xr10:uidLastSave="{00000000-0000-0000-0000-000000000000}"/>
  <bookViews>
    <workbookView xWindow="-120" yWindow="-120" windowWidth="29040" windowHeight="15840" xr2:uid="{00000000-000D-0000-FFFF-FFFF00000000}"/>
  </bookViews>
  <sheets>
    <sheet name="StockAnalyser - validation demo" sheetId="1" r:id="rId1"/>
  </sheets>
  <definedNames>
    <definedName name="ALL" comment="StockCode1">'StockAnalyser - validation demo'!$K$11:$V$11</definedName>
    <definedName name="ALL_2" comment="StockCode2">'StockAnalyser - validation demo'!$K$17:$W$17</definedName>
    <definedName name="BAN" comment="StockCode1">'StockAnalyser - validation demo'!$K$12:$N$12</definedName>
    <definedName name="BAN_2" comment="StockCode2">'StockAnalyser - validation demo'!$K$18:$O$18</definedName>
    <definedName name="ENE" comment="StockCode1">'StockAnalyser - validation demo'!$K$13:$N$13</definedName>
    <definedName name="ENE_2" comment="StockCode2">'StockAnalyser - validation demo'!$K$19:$O$19</definedName>
    <definedName name="FOO" comment="StockCode1">'StockAnalyser - validation demo'!$K$14:$N$14</definedName>
    <definedName name="FOO_2" comment="StockCode2">'StockAnalyser - validation demo'!$K$20:$O$20</definedName>
    <definedName name="GetStock">'StockAnalyser - validation demo'!$Y$31:$AA$42</definedName>
    <definedName name="Sector" comment="Selector panel">'StockAnalyser - validation demo'!$E$5</definedName>
    <definedName name="SectorList">'StockAnalyser - validation demo'!$J$5:$J$8</definedName>
    <definedName name="SectorSelector1">'StockAnalyser - validation demo'!$J$23</definedName>
    <definedName name="SectorSelector2">'StockAnalyser - validation demo'!$J$24</definedName>
    <definedName name="Stock_Code_1" comment="Selector panel">'StockAnalyser - validation demo'!$E$13</definedName>
    <definedName name="Stock_Code_2___Index" comment="Selector panel">'StockAnalyser - validation demo'!$E$18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45" i="1" l="1"/>
  <c r="AG47" i="1"/>
  <c r="AH50" i="1"/>
  <c r="AG50" i="1"/>
  <c r="AA31" i="1" a="1"/>
  <c r="AA31" i="1" s="1"/>
  <c r="AA32" i="1" a="1"/>
  <c r="AA32" i="1" s="1"/>
  <c r="AA33" i="1" a="1"/>
  <c r="AA33" i="1" s="1"/>
  <c r="AA35" i="1" a="1"/>
  <c r="AA35" i="1" s="1"/>
  <c r="AA36" i="1" a="1"/>
  <c r="AA36" i="1" s="1"/>
  <c r="AA37" i="1" a="1"/>
  <c r="AA37" i="1" s="1"/>
  <c r="AA41" i="1" a="1"/>
  <c r="AA41" i="1" s="1"/>
  <c r="AG46" i="1"/>
  <c r="D25" i="1"/>
  <c r="D24" i="1"/>
  <c r="J24" i="1"/>
  <c r="AI47" i="1" l="1"/>
  <c r="E24" i="1"/>
  <c r="AI46" i="1"/>
  <c r="E25" i="1"/>
  <c r="J2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3">
    <bk>
      <extLst>
        <ext uri="{3e2802c4-a4d2-4d8b-9148-e3be6c30e623}">
          <xlrd:rvb i="0"/>
        </ext>
      </extLst>
    </bk>
    <bk>
      <extLst>
        <ext uri="{3e2802c4-a4d2-4d8b-9148-e3be6c30e623}">
          <xlrd:rvb i="3"/>
        </ext>
      </extLst>
    </bk>
    <bk>
      <extLst>
        <ext uri="{3e2802c4-a4d2-4d8b-9148-e3be6c30e623}">
          <xlrd:rvb i="4"/>
        </ext>
      </extLst>
    </bk>
    <bk>
      <extLst>
        <ext uri="{3e2802c4-a4d2-4d8b-9148-e3be6c30e623}">
          <xlrd:rvb i="7"/>
        </ext>
      </extLst>
    </bk>
    <bk>
      <extLst>
        <ext uri="{3e2802c4-a4d2-4d8b-9148-e3be6c30e623}">
          <xlrd:rvb i="10"/>
        </ext>
      </extLst>
    </bk>
    <bk>
      <extLst>
        <ext uri="{3e2802c4-a4d2-4d8b-9148-e3be6c30e623}">
          <xlrd:rvb i="13"/>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1"/>
        </ext>
      </extLst>
    </bk>
    <bk>
      <extLst>
        <ext uri="{3e2802c4-a4d2-4d8b-9148-e3be6c30e623}">
          <xlrd:rvb i="24"/>
        </ext>
      </extLst>
    </bk>
    <bk>
      <extLst>
        <ext uri="{3e2802c4-a4d2-4d8b-9148-e3be6c30e623}">
          <xlrd:rvb i="25"/>
        </ext>
      </extLst>
    </bk>
    <bk>
      <extLst>
        <ext uri="{3e2802c4-a4d2-4d8b-9148-e3be6c30e623}">
          <xlrd:rvb i="26"/>
        </ext>
      </extLst>
    </bk>
  </futureMetadata>
  <cellMetadata count="1">
    <bk>
      <rc t="1" v="0"/>
    </bk>
  </cellMetadata>
  <valueMetadata count="13">
    <bk>
      <rc t="2" v="0"/>
    </bk>
    <bk>
      <rc t="2" v="1"/>
    </bk>
    <bk>
      <rc t="2" v="2"/>
    </bk>
    <bk>
      <rc t="2" v="3"/>
    </bk>
    <bk>
      <rc t="2" v="4"/>
    </bk>
    <bk>
      <rc t="2" v="5"/>
    </bk>
    <bk>
      <rc t="2" v="6"/>
    </bk>
    <bk>
      <rc t="2" v="7"/>
    </bk>
    <bk>
      <rc t="2" v="8"/>
    </bk>
    <bk>
      <rc t="2" v="9"/>
    </bk>
    <bk>
      <rc t="2" v="10"/>
    </bk>
    <bk>
      <rc t="2" v="11"/>
    </bk>
    <bk>
      <rc t="2" v="12"/>
    </bk>
  </valueMetadata>
</metadata>
</file>

<file path=xl/sharedStrings.xml><?xml version="1.0" encoding="utf-8"?>
<sst xmlns="http://schemas.openxmlformats.org/spreadsheetml/2006/main" count="119" uniqueCount="59">
  <si>
    <t>Selector panel</t>
  </si>
  <si>
    <t>WorkArea</t>
  </si>
  <si>
    <t>SectorList</t>
  </si>
  <si>
    <t>1 &gt;&gt;</t>
  </si>
  <si>
    <t>Sector</t>
  </si>
  <si>
    <t>All</t>
  </si>
  <si>
    <t>V</t>
  </si>
  <si>
    <t>Banks</t>
  </si>
  <si>
    <t>Energy</t>
  </si>
  <si>
    <t>Food Bev &amp; Tob</t>
  </si>
  <si>
    <t>Analysis stock</t>
  </si>
  <si>
    <t>Select VVV</t>
  </si>
  <si>
    <t>StkCode1List</t>
  </si>
  <si>
    <t>ALL</t>
  </si>
  <si>
    <t>ANZ</t>
  </si>
  <si>
    <t>CBA</t>
  </si>
  <si>
    <t>FRM</t>
  </si>
  <si>
    <t>GFF</t>
  </si>
  <si>
    <t>GNC</t>
  </si>
  <si>
    <t>NAB</t>
  </si>
  <si>
    <t>ORG</t>
  </si>
  <si>
    <t>PFL</t>
  </si>
  <si>
    <t>PWW</t>
  </si>
  <si>
    <t>RIA</t>
  </si>
  <si>
    <t>WBC</t>
  </si>
  <si>
    <t>WPL</t>
  </si>
  <si>
    <t>BAN</t>
  </si>
  <si>
    <t>2 &gt;&gt;</t>
  </si>
  <si>
    <t>Stock Code 1</t>
  </si>
  <si>
    <t>ENE</t>
  </si>
  <si>
    <t>FOO</t>
  </si>
  <si>
    <t>StkCode2List</t>
  </si>
  <si>
    <t>Comparison stock</t>
  </si>
  <si>
    <t>ALL_2</t>
  </si>
  <si>
    <t>AORD</t>
  </si>
  <si>
    <t>Stock Code 2 / Index</t>
  </si>
  <si>
    <t>BAN_2</t>
  </si>
  <si>
    <t>ENE_2</t>
  </si>
  <si>
    <t>FOO_2</t>
  </si>
  <si>
    <t>SectorSelector</t>
  </si>
  <si>
    <t>J23:  =UPPER(LEFT(Sector,3))</t>
  </si>
  <si>
    <t>J24:  =UPPER(LEFT(Sector,3))&amp;"_2"</t>
  </si>
  <si>
    <t>GetStock</t>
  </si>
  <si>
    <t>Previous close</t>
  </si>
  <si>
    <t>Price information $$ ASX previous close</t>
  </si>
  <si>
    <t>(Image version)</t>
  </si>
  <si>
    <t>GFF :: unlisted</t>
  </si>
  <si>
    <t>PFL :: Unlisted</t>
  </si>
  <si>
    <t>PWW :: Unlisted</t>
  </si>
  <si>
    <t>RIA :: Unlisted</t>
  </si>
  <si>
    <t>PWL :: Unlisted</t>
  </si>
  <si>
    <t>SC1 ::</t>
  </si>
  <si>
    <t>SC2 ::</t>
  </si>
  <si>
    <t>(Cell version)</t>
  </si>
  <si>
    <t>Legend: added 1 September 2023</t>
  </si>
  <si>
    <t>Selected stock current info panel - previous close price</t>
  </si>
  <si>
    <t>1. Cell version</t>
  </si>
  <si>
    <t>2. Image (camera) version</t>
  </si>
  <si>
    <r>
      <t xml:space="preserve">Active on Bank stocks only.           Currently Uelisted stocks </t>
    </r>
    <r>
      <rPr>
        <strike/>
        <sz val="11"/>
        <color rgb="FFFF0000"/>
        <rFont val="Calibri"/>
        <family val="2"/>
        <scheme val="minor"/>
      </rPr>
      <t>CODE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</si>
</sst>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C09]* #,##0.00_-;\-[$$-C09]* #,##0.00_-;_-[$$-C09]* &quot;-&quot;??_-;_-@_-"/>
    <numFmt numFmtId="165" formatCode="_([$$-409]* #,##0.00_);_([$$-409]* \(#,##0.00\);_([$$-409]* &quot;-&quot;??_);_(@_)"/>
    <numFmt numFmtId="166" formatCode=";;;"/>
  </numFmts>
  <fonts count="8" x14ac:knownFonts="1">
    <font>
      <sz val="11"/>
      <color theme="1"/>
      <name val="Calibri"/>
      <family val="2"/>
      <scheme val="minor"/>
    </font>
    <font>
      <b/>
      <sz val="11"/>
      <color theme="1"/>
      <name val="Calibri"/>
      <family val="2"/>
      <scheme val="minor"/>
    </font>
    <font>
      <sz val="11"/>
      <color theme="0"/>
      <name val="Calibri"/>
      <family val="2"/>
      <scheme val="minor"/>
    </font>
    <font>
      <b/>
      <sz val="11"/>
      <color theme="4" tint="-0.249977111117893"/>
      <name val="Calibri"/>
      <family val="2"/>
      <scheme val="minor"/>
    </font>
    <font>
      <b/>
      <sz val="11"/>
      <color theme="4" tint="-0.499984740745262"/>
      <name val="Calibri"/>
      <family val="2"/>
      <scheme val="minor"/>
    </font>
    <font>
      <b/>
      <sz val="11"/>
      <color rgb="FFFF0000"/>
      <name val="Calibri"/>
      <family val="2"/>
      <scheme val="minor"/>
    </font>
    <font>
      <sz val="11"/>
      <color rgb="FFFF0000"/>
      <name val="Calibri"/>
      <family val="2"/>
      <scheme val="minor"/>
    </font>
    <font>
      <strike/>
      <sz val="11"/>
      <color rgb="FFFF0000"/>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0000"/>
        <bgColor indexed="64"/>
      </patternFill>
    </fill>
    <fill>
      <patternFill patternType="solid">
        <fgColor rgb="FFFF99FF"/>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1">
    <xf numFmtId="0" fontId="0" fillId="0" borderId="0" xfId="0"/>
    <xf numFmtId="0" fontId="0" fillId="2" borderId="1" xfId="0" applyFill="1" applyBorder="1"/>
    <xf numFmtId="0" fontId="0" fillId="2" borderId="4" xfId="0" applyFill="1" applyBorder="1"/>
    <xf numFmtId="0" fontId="0" fillId="2" borderId="0" xfId="0" applyFill="1"/>
    <xf numFmtId="0" fontId="0" fillId="2" borderId="5" xfId="0" applyFill="1" applyBorder="1"/>
    <xf numFmtId="0" fontId="1" fillId="3" borderId="0" xfId="0" applyFont="1" applyFill="1"/>
    <xf numFmtId="0" fontId="0" fillId="3" borderId="5" xfId="0" applyFill="1" applyBorder="1"/>
    <xf numFmtId="0" fontId="0" fillId="3" borderId="0" xfId="0" applyFill="1"/>
    <xf numFmtId="0" fontId="1" fillId="3" borderId="5" xfId="0" applyFont="1" applyFill="1" applyBorder="1"/>
    <xf numFmtId="0" fontId="0" fillId="2" borderId="6" xfId="0" applyFill="1" applyBorder="1"/>
    <xf numFmtId="0" fontId="0" fillId="2" borderId="7" xfId="0" applyFill="1" applyBorder="1"/>
    <xf numFmtId="0" fontId="0" fillId="2" borderId="8" xfId="0" applyFill="1" applyBorder="1"/>
    <xf numFmtId="0" fontId="0" fillId="4" borderId="0" xfId="0" applyFill="1"/>
    <xf numFmtId="0" fontId="2" fillId="5" borderId="0" xfId="0" applyFont="1" applyFill="1"/>
    <xf numFmtId="0" fontId="2" fillId="7" borderId="0" xfId="0" applyFont="1" applyFill="1"/>
    <xf numFmtId="0" fontId="0" fillId="6" borderId="2" xfId="0" applyFill="1" applyBorder="1"/>
    <xf numFmtId="0" fontId="0" fillId="6" borderId="3" xfId="0" applyFill="1" applyBorder="1"/>
    <xf numFmtId="0" fontId="0" fillId="6" borderId="0" xfId="0" applyFill="1"/>
    <xf numFmtId="0" fontId="3" fillId="6" borderId="5" xfId="0" applyFont="1" applyFill="1" applyBorder="1"/>
    <xf numFmtId="0" fontId="0" fillId="6" borderId="5" xfId="0" applyFill="1" applyBorder="1"/>
    <xf numFmtId="0" fontId="1" fillId="6" borderId="0" xfId="0" applyFont="1" applyFill="1"/>
    <xf numFmtId="0" fontId="0" fillId="8" borderId="0" xfId="0" applyFill="1"/>
    <xf numFmtId="0" fontId="2" fillId="9" borderId="0" xfId="0" applyFont="1" applyFill="1"/>
    <xf numFmtId="0" fontId="0" fillId="2" borderId="4" xfId="0" applyFill="1" applyBorder="1" applyAlignment="1">
      <alignment horizontal="center"/>
    </xf>
    <xf numFmtId="164" fontId="0" fillId="0" borderId="0" xfId="0" applyNumberFormat="1"/>
    <xf numFmtId="165" fontId="0" fillId="0" borderId="0" xfId="0" applyNumberFormat="1"/>
    <xf numFmtId="0" fontId="0" fillId="2" borderId="2" xfId="0" applyFill="1" applyBorder="1"/>
    <xf numFmtId="0" fontId="0" fillId="2" borderId="3" xfId="0" applyFill="1" applyBorder="1"/>
    <xf numFmtId="164" fontId="0" fillId="4" borderId="0" xfId="0" applyNumberFormat="1" applyFill="1"/>
    <xf numFmtId="0" fontId="4" fillId="2" borderId="0" xfId="0" applyFont="1" applyFill="1"/>
    <xf numFmtId="0" fontId="5" fillId="2" borderId="2" xfId="0" applyFont="1" applyFill="1" applyBorder="1"/>
    <xf numFmtId="49" fontId="0" fillId="0" borderId="0" xfId="0" quotePrefix="1" applyNumberFormat="1"/>
    <xf numFmtId="165" fontId="0" fillId="0" borderId="0" xfId="0" quotePrefix="1" applyNumberFormat="1"/>
    <xf numFmtId="0" fontId="0" fillId="2" borderId="0" xfId="0" applyFill="1" applyAlignment="1">
      <alignment horizontal="center"/>
    </xf>
    <xf numFmtId="166" fontId="0" fillId="2" borderId="0" xfId="0" applyNumberFormat="1" applyFill="1" applyAlignment="1">
      <alignment horizontal="center"/>
    </xf>
    <xf numFmtId="0" fontId="4" fillId="2" borderId="0" xfId="0" applyFont="1" applyFill="1" applyAlignment="1">
      <alignment horizontal="center"/>
    </xf>
    <xf numFmtId="0" fontId="6" fillId="10" borderId="0" xfId="0" applyFont="1" applyFill="1"/>
    <xf numFmtId="0" fontId="5" fillId="0" borderId="1" xfId="0" applyFont="1" applyBorder="1"/>
    <xf numFmtId="0" fontId="5" fillId="0" borderId="2" xfId="0" applyFont="1" applyBorder="1"/>
    <xf numFmtId="0" fontId="0" fillId="0" borderId="2" xfId="0" applyBorder="1"/>
    <xf numFmtId="0" fontId="0" fillId="0" borderId="3" xfId="0" applyBorder="1"/>
    <xf numFmtId="0" fontId="0" fillId="0" borderId="4" xfId="0" applyBorder="1"/>
    <xf numFmtId="0" fontId="0" fillId="0" borderId="5" xfId="0" applyBorder="1"/>
    <xf numFmtId="0" fontId="0" fillId="11" borderId="4" xfId="0" applyFill="1" applyBorder="1"/>
    <xf numFmtId="0" fontId="0" fillId="11" borderId="0" xfId="0" applyFill="1"/>
    <xf numFmtId="0" fontId="0" fillId="11" borderId="5" xfId="0" applyFill="1" applyBorder="1"/>
    <xf numFmtId="0" fontId="0" fillId="11" borderId="6" xfId="0" applyFill="1" applyBorder="1"/>
    <xf numFmtId="0" fontId="0" fillId="11" borderId="7" xfId="0" applyFill="1" applyBorder="1"/>
    <xf numFmtId="0" fontId="0" fillId="11" borderId="8" xfId="0" applyFill="1" applyBorder="1"/>
    <xf numFmtId="0" fontId="7" fillId="0" borderId="0" xfId="0" applyFont="1"/>
    <xf numFmtId="0" fontId="0" fillId="0" borderId="0" xfId="0" applyProtection="1">
      <protection locked="0"/>
    </xf>
  </cellXfs>
  <cellStyles count="1">
    <cellStyle name="Normal" xfId="0" builtinId="0"/>
  </cellStyles>
  <dxfs count="1">
    <dxf>
      <font>
        <color theme="0"/>
      </font>
      <fill>
        <patternFill>
          <bgColor rgb="FF7030A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alcChain" Target="calcChain.xml"/><Relationship Id="rId3" Type="http://schemas.openxmlformats.org/officeDocument/2006/relationships/styles" Target="styles.xml"/><Relationship Id="rId7" Type="http://schemas.microsoft.com/office/2017/06/relationships/rdRichValue" Target="richData/rdrichvalue.xml"/><Relationship Id="rId12" Type="http://schemas.microsoft.com/office/2017/06/relationships/rdRichValueTypes" Target="richData/rdRichValueTyp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microsoft.com/office/2017/06/relationships/rdSupportingPropertyBag" Target="richData/rdsupportingpropertybag.xml"/><Relationship Id="rId5" Type="http://schemas.openxmlformats.org/officeDocument/2006/relationships/sheetMetadata" Target="metadata.xml"/><Relationship Id="rId10" Type="http://schemas.microsoft.com/office/2017/06/relationships/rdSupportingPropertyBagStructure" Target="richData/rdsupportingpropertybagstructure.xml"/><Relationship Id="rId4" Type="http://schemas.openxmlformats.org/officeDocument/2006/relationships/sharedStrings" Target="sharedStrings.xml"/><Relationship Id="rId9" Type="http://schemas.microsoft.com/office/2017/06/relationships/richStyles" Target="richData/rich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8</xdr:col>
          <xdr:colOff>238125</xdr:colOff>
          <xdr:row>50</xdr:row>
          <xdr:rowOff>0</xdr:rowOff>
        </xdr:to>
        <xdr:pic>
          <xdr:nvPicPr>
            <xdr:cNvPr id="7" name="Picture 6">
              <a:extLst>
                <a:ext uri="{FF2B5EF4-FFF2-40B4-BE49-F238E27FC236}">
                  <a16:creationId xmlns:a16="http://schemas.microsoft.com/office/drawing/2014/main" id="{907E329A-CF9B-02DA-C2E1-BDF2B543487A}"/>
                </a:ext>
              </a:extLst>
            </xdr:cNvPr>
            <xdr:cNvPicPr>
              <a:picLocks noChangeAspect="1" noChangeArrowheads="1"/>
              <a:extLst>
                <a:ext uri="{84589F7E-364E-4C9E-8A38-B11213B215E9}">
                  <a14:cameraTool cellRange="$AF$44:$AJ$51" spid="_x0000_s1068"/>
                </a:ext>
              </a:extLst>
            </xdr:cNvPicPr>
          </xdr:nvPicPr>
          <xdr:blipFill>
            <a:blip xmlns:r="http://schemas.openxmlformats.org/officeDocument/2006/relationships" r:embed="rId1"/>
            <a:srcRect/>
            <a:stretch>
              <a:fillRect/>
            </a:stretch>
          </xdr:blipFill>
          <xdr:spPr bwMode="auto">
            <a:xfrm>
              <a:off x="381000" y="5143500"/>
              <a:ext cx="5000625" cy="1924050"/>
            </a:xfrm>
            <a:prstGeom prst="rect">
              <a:avLst/>
            </a:prstGeom>
            <a:ln>
              <a:solidFill>
                <a:schemeClr val="accent1">
                  <a:lumMod val="50000"/>
                </a:schemeClr>
              </a:solidFill>
            </a:ln>
            <a:effectLst>
              <a:outerShdw blurRad="292100" dist="139700" dir="2700000" algn="tl" rotWithShape="0">
                <a:srgbClr val="333333">
                  <a:alpha val="65000"/>
                </a:srgbClr>
              </a:outerShdw>
            </a:effectLst>
          </xdr:spPr>
        </xdr:pic>
        <xdr:clientData/>
      </xdr:twoCellAnchor>
    </mc:Choice>
    <mc:Fallback/>
  </mc:AlternateContent>
  <xdr:twoCellAnchor>
    <xdr:from>
      <xdr:col>16</xdr:col>
      <xdr:colOff>19050</xdr:colOff>
      <xdr:row>2</xdr:row>
      <xdr:rowOff>171450</xdr:rowOff>
    </xdr:from>
    <xdr:to>
      <xdr:col>16</xdr:col>
      <xdr:colOff>247650</xdr:colOff>
      <xdr:row>6</xdr:row>
      <xdr:rowOff>9525</xdr:rowOff>
    </xdr:to>
    <xdr:sp macro="" textlink="">
      <xdr:nvSpPr>
        <xdr:cNvPr id="2" name="Rectangle 1">
          <a:extLst>
            <a:ext uri="{FF2B5EF4-FFF2-40B4-BE49-F238E27FC236}">
              <a16:creationId xmlns:a16="http://schemas.microsoft.com/office/drawing/2014/main" id="{2443B14D-4796-A30C-6074-DC7064905063}"/>
            </a:ext>
          </a:extLst>
        </xdr:cNvPr>
        <xdr:cNvSpPr/>
      </xdr:nvSpPr>
      <xdr:spPr>
        <a:xfrm>
          <a:off x="10610850" y="552450"/>
          <a:ext cx="228600" cy="600075"/>
        </a:xfrm>
        <a:prstGeom prst="rect">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7">
  <rv s="0">
    <v>0</v>
    <v>5</v>
  </rv>
  <rv s="1">
    <v>https://www.bing.com/financeapi/forcetrigger?t=aa4inm&amp;q=XASX%3aANZ&amp;form=skydnc</v>
    <v>Learn more on Bing</v>
  </rv>
  <rv s="2">
    <v>en-AU</v>
    <v>aa4inm</v>
    <v>268435456</v>
    <v>1</v>
    <v>Powered by Refinitiv</v>
    <v>0</v>
    <v>ANZ GROUP HOLDINGS LIMITED (XASX:ANZ)</v>
    <v>2</v>
    <v>3</v>
    <v>Finance</v>
    <v>4</v>
    <v>26.08</v>
    <v>22.21</v>
    <v>1.1198999999999999</v>
    <v>-0.16</v>
    <v>-6.3170000000000006E-3</v>
    <v>AUD</v>
    <v>ANZ Group Holdings Limited is a non-operating holding company. It operates in six divisions: Australia Retail, Australia Commercial, Institutional, New Zealand, Pacific, and Group Center. The Australia Retail division offers a range of banking services, such as home loans, deposits, credit cards and personal loans. It also offers digital and Internet banking and phone banking. The Australia Commercial division provides a full range of banking products and financial services, including asset financing, across customer segments: small business owners and medium commercial customers. The Institutional division services government, global institutional and corporate customers across Australia, New Zealand and International. The New Zealand division provides personal banking and wealth management services. The Pacific division provides retail products for traditional relationship banking. The Group center supports the operating divisions, including technology, property, and risk management.</v>
    <v>39802</v>
    <v>Australian Securities Exchange</v>
    <v>XASX</v>
    <v>XASX</v>
    <v>VICTORIA, 3008 AU</v>
    <v>25.2</v>
    <v>Banking Services</v>
    <v>Stock</v>
    <v>45170.375011574077</v>
    <v>1</v>
    <v>25.03</v>
    <v>75643070000</v>
    <v>ANZ GROUP HOLDINGS LIMITED</v>
    <v>ANZ GROUP HOLDINGS LIMITED</v>
    <v>25.18</v>
    <v>10.37</v>
    <v>25.33</v>
    <v>25.17</v>
    <v>3005287000</v>
    <v>ANZ</v>
    <v>ANZ GROUP HOLDINGS LIMITED (XASX:ANZ)</v>
    <v>4202013</v>
    <v>5761780</v>
    <v>2022</v>
  </rv>
  <rv s="3">
    <v>2</v>
  </rv>
  <rv s="0">
    <v>1</v>
    <v>5</v>
  </rv>
  <rv s="1">
    <v>https://www.bing.com/financeapi/forcetrigger?t=aa5cec&amp;q=XASX%3aCBA&amp;form=skydnc</v>
    <v>Learn more on Bing</v>
  </rv>
  <rv s="2">
    <v>en-AU</v>
    <v>aa5cec</v>
    <v>268435456</v>
    <v>1</v>
    <v>Powered by Refinitiv</v>
    <v>0</v>
    <v>COMMONWEALTH BANK OF AUSTRALIA (XASX:CBA)</v>
    <v>2</v>
    <v>3</v>
    <v>Finance</v>
    <v>4</v>
    <v>111.43</v>
    <v>89.66</v>
    <v>1.0887</v>
    <v>-0.83</v>
    <v>-8.123E-3</v>
    <v>AUD</v>
    <v>Commonwealth Bank of Australia is a provider of integrated financial services. The Company provides retail and commercial banking services predominantly in Australia and in New Zealand through its subsidiary, ASB. It serves approximately 16 million customers. The Company's segments include Retail Banking Services, Business Banking, Institutional Banking and Markets and New Zealand. Retail Banking services provides banking and general insurance products and services to personal and private bank customers. Business Banking serves the banking needs of business, corporate and agribusiness customers across the full range of financial services solutions, as well as providing equities trading and margin lending services through the CommSec business. Institutional Banking and Markets serves the commercial and wholesale banking needs of large corporate, institutional and government clients. New Zealand includes the banking and funds management businesses operating under the ASB brand.</v>
    <v>49245</v>
    <v>Australian Securities Exchange</v>
    <v>XASX</v>
    <v>XASX</v>
    <v>Commonwealth Bank Place South, Level 1, 11 Harbour Street, SYDNEY, NEW SOUTH WALES, 2000 AU</v>
    <v>102</v>
    <v>Banking Services</v>
    <v>Stock</v>
    <v>45170.375011574077</v>
    <v>5</v>
    <v>101.2</v>
    <v>169879800000</v>
    <v>COMMONWEALTH BANK OF AUSTRALIA</v>
    <v>COMMONWEALTH BANK OF AUSTRALIA</v>
    <v>101.7</v>
    <v>16.97</v>
    <v>102.18</v>
    <v>101.35</v>
    <v>1676169000</v>
    <v>CBA</v>
    <v>COMMONWEALTH BANK OF AUSTRALIA (XASX:CBA)</v>
    <v>1596631</v>
    <v>2501910</v>
    <v>1991</v>
  </rv>
  <rv s="3">
    <v>6</v>
  </rv>
  <rv s="1">
    <v>https://www.bing.com/financeapi/forcetrigger?t=aa6cz2&amp;q=XASX%3aFRM&amp;form=skydnc</v>
    <v>Learn more on Bing</v>
  </rv>
  <rv s="4">
    <v>en-AU</v>
    <v>aa6cz2</v>
    <v>268435456</v>
    <v>1</v>
    <v>Powered by Refinitiv</v>
    <v>5</v>
    <v>FARM PRIDE FOODS LIMITED (XASX:FRM)</v>
    <v>2</v>
    <v>6</v>
    <v>Finance</v>
    <v>4</v>
    <v>0.14000000000000001</v>
    <v>7.0000000000000007E-2</v>
    <v>0.61229999999999996</v>
    <v>0.01</v>
    <v>8.333299999999999E-2</v>
    <v>AUD</v>
    <v>Farm Pride Foods Limited is an Australia-based vertically integrated egg company that farms, processes and markets a range of egg and egg related products. The Company is engaged in the production, processing, manufacturing and sale of eggs and egg products. The Company grades, packs, markets and distributes eggs and egg products. It offers everything from pre-prepared egg products and wholesale ingredients. The Company offers egg products, such as whole egg, egg white, egg yolk, scrambled eggs, peeled boiled eggs, fried eggs, omelets, and egg cartoons. The Company serves domestic retail, industrial and food service sectors. The Company supplies all commercial markets, including the airline, hotel and restaurant industries amongst others, with its range of egg products. The Company sources its fresh eggs from its own farms and local suppliers across the country. It holds significant assets, including egg farms around the country. It also operates processing and grading facilities.</v>
    <v>230</v>
    <v>Australian Securities Exchange</v>
    <v>XASX</v>
    <v>XASX</v>
    <v>551 Chandler Rd, Keysborough, MELBOURNE, VICTORIA, 3173 AU</v>
    <v>0.13</v>
    <v>Food &amp; Tobacco</v>
    <v>Stock</v>
    <v>45170.375011574077</v>
    <v>8</v>
    <v>0.13</v>
    <v>18701520</v>
    <v>FARM PRIDE FOODS LIMITED</v>
    <v>FARM PRIDE FOODS LIMITED</v>
    <v>0.13</v>
    <v>0.12</v>
    <v>0.13</v>
    <v>143857900</v>
    <v>FRM</v>
    <v>FARM PRIDE FOODS LIMITED (XASX:FRM)</v>
    <v>96000</v>
    <v>44690</v>
    <v>1997</v>
  </rv>
  <rv s="3">
    <v>9</v>
  </rv>
  <rv s="1">
    <v>https://www.bing.com/financeapi/forcetrigger?t=aa6mjc&amp;q=XASX%3aGNC&amp;form=skydnc</v>
    <v>Learn more on Bing</v>
  </rv>
  <rv s="2">
    <v>en-AU</v>
    <v>aa6mjc</v>
    <v>268435456</v>
    <v>1</v>
    <v>Powered by Refinitiv</v>
    <v>0</v>
    <v>GRAINCORP LIMITED (XASX:GNC)</v>
    <v>2</v>
    <v>3</v>
    <v>Finance</v>
    <v>4</v>
    <v>8.8109999999999999</v>
    <v>6.5970000000000004</v>
    <v>0.87180000000000002</v>
    <v>-0.01</v>
    <v>-1.3700000000000001E-3</v>
    <v>AUD</v>
    <v>GrainCorp Limited is an Australia-based diversified agribusiness company. The Company operates through two segments: Agribusiness and Processing. The Agribusiness segment provides grains and oils supply chain business with diversified international grains and oils. Its Agribusiness segment also provides commodities and products, including wheat, coarse grains (such as barley, sorghum and corn), oilseeds, pulses, organics, animal fats, used cooking oils and vegetable oils for animal feed purposes. The Processing segment is engaged in a vertically integrated edible oils crushing, processing, manufacturing and distribution business with a footprint across both Australia and New Zealand. The Company sells and delivers grains annually to approximately 50 countries through its trading desks and offices in Australia, Canada, China, India, New Zealand, Singapore, the United Kingdom and Ukraine.</v>
    <v>2380</v>
    <v>Australian Securities Exchange</v>
    <v>XASX</v>
    <v>XASX</v>
    <v>L 28 175 Liverpool St, SYDNEY, NEW SOUTH WALES, 2000 AU</v>
    <v>7.3449999999999998</v>
    <v>Food &amp; Tobacco</v>
    <v>Stock</v>
    <v>45170.375011574077</v>
    <v>11</v>
    <v>7.28</v>
    <v>1635417000</v>
    <v>GRAINCORP LIMITED</v>
    <v>GRAINCORP LIMITED</v>
    <v>7.3</v>
    <v>4.87</v>
    <v>7.3</v>
    <v>7.29</v>
    <v>224337000</v>
    <v>GNC</v>
    <v>GRAINCORP LIMITED (XASX:GNC)</v>
    <v>421531</v>
    <v>775030</v>
    <v>1992</v>
  </rv>
  <rv s="3">
    <v>12</v>
  </rv>
  <rv s="0">
    <v>2</v>
    <v>5</v>
  </rv>
  <rv s="1">
    <v>https://www.bing.com/financeapi/forcetrigger?t=aa81zr&amp;q=XASX%3aNAB&amp;form=skydnc</v>
    <v>Learn more on Bing</v>
  </rv>
  <rv s="2">
    <v>en-AU</v>
    <v>aa81zr</v>
    <v>268435456</v>
    <v>1</v>
    <v>Powered by Refinitiv</v>
    <v>0</v>
    <v>NATIONAL AUSTRALIA BANK LIMITED (XASX:NAB)</v>
    <v>2</v>
    <v>3</v>
    <v>Finance</v>
    <v>4</v>
    <v>32.83</v>
    <v>25.1</v>
    <v>1.2547999999999999</v>
    <v>-0.06</v>
    <v>-2.0720000000000001E-3</v>
    <v>AUD</v>
    <v>National Australia Bank Limited (NAB) is a financial services company. The Company's segments include the Business and Private Banking, Personal Banking, Corporate and Institutional Banking, New Zealand Banking and Corporate Functions and Other. Business and Private Banking focuses on small and medium customer segments, including specialized Agriculture, Health, Government, Education and Community services. Personal Banking provides customers with products and services provides home loans or manage personal finances through deposit, credit or personal loan facilities. Corporate and Institutional Banking provides a range of products and services including client coverage, corporate finance, markets, asset servicing, transactional banking and enterprise payments. It consists of Partnership Banking, servicing retail, business, and private customers; Corporate and Institutional Banking, servicing corporate and institutional customers, and includes Markets Sales operations in New Zealand.</v>
    <v>36963</v>
    <v>Australian Securities Exchange</v>
    <v>XASX</v>
    <v>XASX</v>
    <v>Level 4, (Ub4440), 800 Bourke Street, Docklands, MELBOURNE, VICTORIA, 3008 AU</v>
    <v>28.97</v>
    <v>Banking Services</v>
    <v>Stock</v>
    <v>45170.375011574077</v>
    <v>15</v>
    <v>28.745000000000001</v>
    <v>90731870000</v>
    <v>NATIONAL AUSTRALIA BANK LIMITED</v>
    <v>NATIONAL AUSTRALIA BANK LIMITED</v>
    <v>28.87</v>
    <v>12.5</v>
    <v>28.96</v>
    <v>28.9</v>
    <v>3139511000</v>
    <v>NAB</v>
    <v>NATIONAL AUSTRALIA BANK LIMITED (XASX:NAB)</v>
    <v>2395842</v>
    <v>4433310</v>
    <v>1893</v>
  </rv>
  <rv s="3">
    <v>16</v>
  </rv>
  <rv s="1">
    <v>https://www.bing.com/financeapi/forcetrigger?t=aa8f8m&amp;q=XASX%3aORG&amp;form=skydnc</v>
    <v>Learn more on Bing</v>
  </rv>
  <rv s="2">
    <v>en-AU</v>
    <v>aa8f8m</v>
    <v>268435456</v>
    <v>1</v>
    <v>Powered by Refinitiv</v>
    <v>0</v>
    <v>ORIGIN ENERGY LIMITED (XASX:ORG)</v>
    <v>2</v>
    <v>3</v>
    <v>Finance</v>
    <v>4</v>
    <v>8.7899999999999991</v>
    <v>5.13</v>
    <v>1.657</v>
    <v>0.01</v>
    <v>1.1479999999999999E-3</v>
    <v>AUD</v>
    <v>Origin Energy Limited is an Australia-based integrated energy company. The principal activity of the Company is the operation of energy businesses, including exploration and production of natural gas, electricity generation, wholesale and retail sale of electricity and gas, and sale of liquefied natural gas. The Company operates in three segments: Energy Markets, Share of Octopus Energy, Integrated Gas, and Corporate. The Energy Markets segment is engaged in energy retailing and wholesaling, power generation, and liquefied petroleum gas (LPG) operations predominantly in Australia. The Share of Octopus Energy segment includes the Company's investment in Octopus Energy Holdings. The Integrated Gas segment is focused on the investment in Australia Pacific LNG (APLNG), and exploration interests in the Cooper-Eromanga, Canning and Browse Basin, and interest in Hunter Valley Hydrogen Hub on Kooragang Island. The Corporate segment provides various business development and support activities.</v>
    <v>5630</v>
    <v>Australian Securities Exchange</v>
    <v>XASX</v>
    <v>XASX</v>
    <v>20Th Flr Norwich House 610 Oconnell St, SYDNEY, NEW SOUTH WALES, 2000 AU</v>
    <v>8.75</v>
    <v>Electrical Utilities &amp; IPPs</v>
    <v>Stock</v>
    <v>45170.375</v>
    <v>18</v>
    <v>8.67</v>
    <v>15022360000</v>
    <v>ORIGIN ENERGY LIMITED</v>
    <v>ORIGIN ENERGY LIMITED</v>
    <v>8.69</v>
    <v>14.23</v>
    <v>8.7100000000000009</v>
    <v>8.7200000000000006</v>
    <v>1722748000</v>
    <v>ORG</v>
    <v>ORIGIN ENERGY LIMITED (XASX:ORG)</v>
    <v>2236118</v>
    <v>4252480</v>
    <v>1946</v>
  </rv>
  <rv s="3">
    <v>19</v>
  </rv>
  <rv s="0">
    <v>3</v>
    <v>5</v>
  </rv>
  <rv s="1">
    <v>https://www.bing.com/financeapi/forcetrigger?t=aaabr7&amp;q=XASX%3aWBC&amp;form=skydnc</v>
    <v>Learn more on Bing</v>
  </rv>
  <rv s="2">
    <v>en-AU</v>
    <v>aaabr7</v>
    <v>268435456</v>
    <v>1</v>
    <v>Powered by Refinitiv</v>
    <v>0</v>
    <v>WESTPAC BANKING CORPORATION (XASX:WBC)</v>
    <v>2</v>
    <v>3</v>
    <v>Finance</v>
    <v>4</v>
    <v>24.5</v>
    <v>20.03</v>
    <v>1.1025</v>
    <v>-0.16</v>
    <v>-7.2890000000000003E-3</v>
    <v>AUD</v>
    <v>Westpac Banking Corporation is a banking company that provides a range of consumer, business and institutional banking and wealth management services through a portfolio of financial services brands and businesses. Its segments include Consumer Banking and Wealth, Institutional and Business Banking, and Financial Markets. The Consumer Banking and Wealth segment provides financial services predominantly for individuals. The institutional and Business Banking segment provides a range of financial services for commercial, corporate, property finance, agricultural, institutional and government customers. The Financial Markets segment provides foreign exchange, interest rate derivatives, government and credit products, commodities, carbon, and energy capabilities. International Trade and Payments provides international trade solutions, payment products and services to consumer, business, and institutional customers. It also provides telephone banking services.</v>
    <v>34749</v>
    <v>Australian Securities Exchange</v>
    <v>XASX</v>
    <v>XASX</v>
    <v>L 18 275 Kent St, SYDNEY, NEW SOUTH WALES, 2000 AU</v>
    <v>21.89</v>
    <v>Banking Services</v>
    <v>Stock</v>
    <v>45170.375011574077</v>
    <v>22</v>
    <v>21.74</v>
    <v>76462790000</v>
    <v>WESTPAC BANKING CORPORATION</v>
    <v>WESTPAC BANKING CORPORATION</v>
    <v>21.89</v>
    <v>11.87</v>
    <v>21.95</v>
    <v>21.79</v>
    <v>3509077000</v>
    <v>WBC</v>
    <v>WESTPAC BANKING CORPORATION (XASX:WBC)</v>
    <v>3134564</v>
    <v>6877600</v>
    <v>2002</v>
  </rv>
  <rv s="3">
    <v>23</v>
  </rv>
  <rv s="0">
    <v>1</v>
    <v>4</v>
  </rv>
  <rv s="0">
    <v>2</v>
    <v>4</v>
  </rv>
</rvData>
</file>

<file path=xl/richData/rdrichvaluestructure.xml><?xml version="1.0" encoding="utf-8"?>
<rvStructures xmlns="http://schemas.microsoft.com/office/spreadsheetml/2017/richdata" count="5">
  <s t="_localImage">
    <k n="_rvRel:LocalImageIdentifier" t="i"/>
    <k n="CalcOrigin" t="i"/>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spbArrays>
  <spbData count="7">
    <spb s="0">
      <v>0</v>
      <v>Name</v>
      <v>LearnMoreOnLink</v>
    </spb>
    <spb s="1">
      <v>0</v>
      <v>0</v>
      <v>0</v>
    </spb>
    <spb s="2">
      <v>1</v>
      <v>1</v>
      <v>1</v>
      <v>1</v>
    </spb>
    <spb s="3">
      <v>1</v>
      <v>2</v>
      <v>2</v>
      <v>1</v>
      <v>3</v>
      <v>1</v>
      <v>1</v>
      <v>1</v>
      <v>4</v>
      <v>4</v>
      <v>5</v>
      <v>6</v>
      <v>1</v>
      <v>1</v>
      <v>1</v>
      <v>4</v>
      <v>7</v>
      <v>8</v>
      <v>9</v>
      <v>4</v>
    </spb>
    <spb s="4">
      <v>Delayed 20 minutes</v>
      <v>from previous close</v>
      <v>from previous close</v>
      <v>GMT</v>
    </spb>
    <spb s="0">
      <v>1</v>
      <v>Name</v>
      <v>LearnMoreOnLink</v>
    </spb>
    <spb s="5">
      <v>1</v>
      <v>2</v>
      <v>1</v>
      <v>3</v>
      <v>1</v>
      <v>1</v>
      <v>1</v>
      <v>4</v>
      <v>4</v>
      <v>5</v>
      <v>6</v>
      <v>1</v>
      <v>1</v>
      <v>1</v>
      <v>4</v>
      <v>7</v>
      <v>8</v>
      <v>9</v>
      <v>4</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Last trade time"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d/mm/yyyy\ h:mm"/>
    </x:dxf>
    <x:dxf>
      <x:numFmt numFmtId="14" formatCode="0.00%"/>
    </x:dxf>
    <x:dxf>
      <x:numFmt numFmtId="3" formatCode="#,##0"/>
    </x:dxf>
    <x:dxf>
      <x:numFmt numFmtId="4" formatCode="#,##0.00"/>
    </x:dxf>
    <x:dxf>
      <x:numFmt numFmtId="1" formatCode="0"/>
    </x:dxf>
  </dxfs>
  <richProperties>
    <rPr n="NumberFormat" t="s"/>
    <rPr n="IsTitleField" t="b"/>
  </richProperties>
  <richStyles>
    <rSty dxfid="1">
      <rpv i="0">_-[$$-en-AU]* #,##0.00_-;-[$$-en-AU]* #,##0.00_-;_-[$$-en-AU]* "-"??_-;_-@_-</rpv>
    </rSty>
    <rSty dxfid="5">
      <rpv i="0">#,##0.00</rpv>
    </rSty>
    <rSty>
      <rpv i="1">1</rpv>
    </rSty>
    <rSty dxfid="4">
      <rpv i="0">#,##0</rpv>
    </rSty>
    <rSty dxfid="3"/>
    <rSty dxfid="1">
      <rpv i="0">_-[$$-en-AU]* #,##0_-;-[$$-en-AU]* #,##0_-;_-[$$-en-AU]* "-"_-;_-@_-</rpv>
    </rSty>
    <rSty dxfid="2"/>
    <rSty dxfid="6">
      <rpv i="0">0</rpv>
    </rSty>
    <rSty dxfid="0">
      <rpv i="0">0.00</rpv>
    </rSty>
  </richStyles>
</richStyleSheet>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51"/>
  <sheetViews>
    <sheetView tabSelected="1" workbookViewId="0">
      <selection activeCell="E5" sqref="E5"/>
    </sheetView>
  </sheetViews>
  <sheetFormatPr defaultRowHeight="15" x14ac:dyDescent="0.25"/>
  <cols>
    <col min="1" max="2" width="2.85546875" customWidth="1"/>
    <col min="4" max="4" width="24.7109375" customWidth="1"/>
    <col min="5" max="5" width="24.140625" customWidth="1"/>
    <col min="6" max="6" width="2.85546875" customWidth="1"/>
    <col min="7" max="7" width="7.7109375" customWidth="1"/>
    <col min="8" max="8" width="2.85546875" customWidth="1"/>
    <col min="10" max="10" width="17.7109375" customWidth="1"/>
    <col min="26" max="26" width="53.85546875" customWidth="1"/>
    <col min="27" max="27" width="14.140625" customWidth="1"/>
    <col min="32" max="32" width="2.85546875" customWidth="1"/>
    <col min="33" max="33" width="27.5703125" customWidth="1"/>
    <col min="34" max="34" width="30.85546875" customWidth="1"/>
    <col min="35" max="35" width="10.85546875" customWidth="1"/>
    <col min="36" max="36" width="2.85546875" customWidth="1"/>
  </cols>
  <sheetData>
    <row r="1" spans="3:23" x14ac:dyDescent="0.25">
      <c r="H1" s="12"/>
    </row>
    <row r="2" spans="3:23" x14ac:dyDescent="0.25">
      <c r="C2" s="13" t="s">
        <v>0</v>
      </c>
      <c r="D2" s="13"/>
      <c r="E2" s="13"/>
      <c r="F2" s="13"/>
      <c r="H2" s="12"/>
      <c r="I2" s="13" t="s">
        <v>1</v>
      </c>
      <c r="J2" s="13"/>
      <c r="K2" s="13"/>
      <c r="L2" s="13"/>
      <c r="M2" s="13"/>
      <c r="N2" s="13"/>
      <c r="Q2" s="37" t="s">
        <v>54</v>
      </c>
      <c r="R2" s="38"/>
      <c r="S2" s="38"/>
      <c r="T2" s="38"/>
      <c r="U2" s="39"/>
      <c r="V2" s="39"/>
      <c r="W2" s="40"/>
    </row>
    <row r="3" spans="3:23" x14ac:dyDescent="0.25">
      <c r="H3" s="12"/>
      <c r="Q3" s="41" t="s">
        <v>58</v>
      </c>
      <c r="W3" s="42"/>
    </row>
    <row r="4" spans="3:23" x14ac:dyDescent="0.25">
      <c r="C4" s="1"/>
      <c r="D4" s="15"/>
      <c r="E4" s="15"/>
      <c r="F4" s="16"/>
      <c r="H4" s="12"/>
      <c r="J4" s="14" t="s">
        <v>2</v>
      </c>
      <c r="Q4" s="43"/>
      <c r="R4" s="44" t="s">
        <v>55</v>
      </c>
      <c r="S4" s="44"/>
      <c r="T4" s="44"/>
      <c r="U4" s="44"/>
      <c r="V4" s="44"/>
      <c r="W4" s="45"/>
    </row>
    <row r="5" spans="3:23" x14ac:dyDescent="0.25">
      <c r="C5" s="23" t="s">
        <v>3</v>
      </c>
      <c r="D5" s="17" t="s">
        <v>4</v>
      </c>
      <c r="E5" s="50" t="s">
        <v>7</v>
      </c>
      <c r="F5" s="18" t="s">
        <v>6</v>
      </c>
      <c r="H5" s="12"/>
      <c r="J5" t="s">
        <v>5</v>
      </c>
      <c r="Q5" s="43"/>
      <c r="R5" s="44" t="s">
        <v>56</v>
      </c>
      <c r="S5" s="44"/>
      <c r="T5" s="44"/>
      <c r="U5" s="44"/>
      <c r="V5" s="44"/>
      <c r="W5" s="45"/>
    </row>
    <row r="6" spans="3:23" x14ac:dyDescent="0.25">
      <c r="C6" s="2"/>
      <c r="D6" s="17"/>
      <c r="E6" s="17"/>
      <c r="F6" s="19"/>
      <c r="H6" s="12"/>
      <c r="J6" t="s">
        <v>7</v>
      </c>
      <c r="Q6" s="46"/>
      <c r="R6" s="47" t="s">
        <v>57</v>
      </c>
      <c r="S6" s="47"/>
      <c r="T6" s="47"/>
      <c r="U6" s="47"/>
      <c r="V6" s="47"/>
      <c r="W6" s="48"/>
    </row>
    <row r="7" spans="3:23" x14ac:dyDescent="0.25">
      <c r="C7" s="2"/>
      <c r="D7" s="3"/>
      <c r="E7" s="3"/>
      <c r="F7" s="4"/>
      <c r="H7" s="12"/>
      <c r="J7" t="s">
        <v>8</v>
      </c>
    </row>
    <row r="8" spans="3:23" x14ac:dyDescent="0.25">
      <c r="C8" s="2"/>
      <c r="D8" s="3"/>
      <c r="E8" s="3"/>
      <c r="F8" s="4"/>
      <c r="H8" s="12"/>
      <c r="J8" t="s">
        <v>9</v>
      </c>
    </row>
    <row r="9" spans="3:23" x14ac:dyDescent="0.25">
      <c r="C9" s="2"/>
      <c r="D9" s="20" t="s">
        <v>10</v>
      </c>
      <c r="E9" s="20" t="s">
        <v>11</v>
      </c>
      <c r="F9" s="19"/>
      <c r="H9" s="12"/>
    </row>
    <row r="10" spans="3:23" x14ac:dyDescent="0.25">
      <c r="C10" s="2"/>
      <c r="D10" s="17"/>
      <c r="F10" s="18" t="s">
        <v>6</v>
      </c>
      <c r="H10" s="12"/>
      <c r="J10" s="14" t="s">
        <v>12</v>
      </c>
    </row>
    <row r="11" spans="3:23" x14ac:dyDescent="0.25">
      <c r="C11" s="2"/>
      <c r="D11" s="17"/>
      <c r="F11" s="18" t="s">
        <v>6</v>
      </c>
      <c r="H11" s="12"/>
      <c r="J11" t="s">
        <v>13</v>
      </c>
      <c r="K11" t="s">
        <v>14</v>
      </c>
      <c r="L11" t="s">
        <v>15</v>
      </c>
      <c r="M11" t="s">
        <v>16</v>
      </c>
      <c r="N11" s="49" t="s">
        <v>17</v>
      </c>
      <c r="O11" t="s">
        <v>18</v>
      </c>
      <c r="P11" t="s">
        <v>19</v>
      </c>
      <c r="Q11" t="s">
        <v>20</v>
      </c>
      <c r="R11" s="49" t="s">
        <v>21</v>
      </c>
      <c r="S11" s="49" t="s">
        <v>22</v>
      </c>
      <c r="T11" s="49" t="s">
        <v>23</v>
      </c>
      <c r="U11" t="s">
        <v>24</v>
      </c>
      <c r="V11" s="49" t="s">
        <v>25</v>
      </c>
    </row>
    <row r="12" spans="3:23" x14ac:dyDescent="0.25">
      <c r="C12" s="2"/>
      <c r="D12" s="17"/>
      <c r="F12" s="18" t="s">
        <v>6</v>
      </c>
      <c r="H12" s="12"/>
      <c r="J12" t="s">
        <v>26</v>
      </c>
      <c r="K12" t="s">
        <v>14</v>
      </c>
      <c r="L12" t="s">
        <v>15</v>
      </c>
      <c r="M12" t="s">
        <v>19</v>
      </c>
      <c r="N12" t="s">
        <v>24</v>
      </c>
    </row>
    <row r="13" spans="3:23" x14ac:dyDescent="0.25">
      <c r="C13" s="23" t="s">
        <v>27</v>
      </c>
      <c r="D13" s="17" t="s">
        <v>28</v>
      </c>
      <c r="E13" s="50" t="s">
        <v>15</v>
      </c>
      <c r="F13" s="18" t="s">
        <v>6</v>
      </c>
      <c r="H13" s="12"/>
      <c r="J13" t="s">
        <v>29</v>
      </c>
      <c r="K13" t="s">
        <v>20</v>
      </c>
      <c r="L13" s="49" t="s">
        <v>22</v>
      </c>
      <c r="M13" s="49" t="s">
        <v>23</v>
      </c>
      <c r="N13" s="49" t="s">
        <v>25</v>
      </c>
    </row>
    <row r="14" spans="3:23" x14ac:dyDescent="0.25">
      <c r="C14" s="2"/>
      <c r="D14" s="17"/>
      <c r="E14" s="17"/>
      <c r="F14" s="19"/>
      <c r="H14" s="12"/>
      <c r="J14" t="s">
        <v>30</v>
      </c>
      <c r="K14" t="s">
        <v>16</v>
      </c>
      <c r="L14" t="s">
        <v>18</v>
      </c>
      <c r="M14" s="49" t="s">
        <v>17</v>
      </c>
      <c r="N14" s="49" t="s">
        <v>21</v>
      </c>
    </row>
    <row r="15" spans="3:23" x14ac:dyDescent="0.25">
      <c r="C15" s="2"/>
      <c r="D15" s="3"/>
      <c r="E15" s="3"/>
      <c r="F15" s="4"/>
      <c r="H15" s="12"/>
    </row>
    <row r="16" spans="3:23" x14ac:dyDescent="0.25">
      <c r="C16" s="2"/>
      <c r="D16" s="3"/>
      <c r="E16" s="3"/>
      <c r="F16" s="4"/>
      <c r="H16" s="12"/>
      <c r="J16" s="14" t="s">
        <v>31</v>
      </c>
    </row>
    <row r="17" spans="1:27" x14ac:dyDescent="0.25">
      <c r="C17" s="2"/>
      <c r="D17" s="5" t="s">
        <v>32</v>
      </c>
      <c r="E17" s="5" t="s">
        <v>11</v>
      </c>
      <c r="F17" s="6"/>
      <c r="H17" s="12"/>
      <c r="J17" t="s">
        <v>33</v>
      </c>
      <c r="K17" t="s">
        <v>14</v>
      </c>
      <c r="L17" t="s">
        <v>34</v>
      </c>
      <c r="M17" t="s">
        <v>15</v>
      </c>
      <c r="N17" t="s">
        <v>16</v>
      </c>
      <c r="O17" s="49" t="s">
        <v>17</v>
      </c>
      <c r="P17" t="s">
        <v>18</v>
      </c>
      <c r="Q17" t="s">
        <v>19</v>
      </c>
      <c r="R17" t="s">
        <v>20</v>
      </c>
      <c r="S17" s="49" t="s">
        <v>21</v>
      </c>
      <c r="T17" s="49" t="s">
        <v>22</v>
      </c>
      <c r="U17" s="49" t="s">
        <v>23</v>
      </c>
      <c r="V17" t="s">
        <v>24</v>
      </c>
      <c r="W17" s="49" t="s">
        <v>25</v>
      </c>
    </row>
    <row r="18" spans="1:27" x14ac:dyDescent="0.25">
      <c r="C18" s="2"/>
      <c r="D18" s="7" t="s">
        <v>35</v>
      </c>
      <c r="E18" s="50" t="s">
        <v>19</v>
      </c>
      <c r="F18" s="8" t="s">
        <v>6</v>
      </c>
      <c r="H18" s="12"/>
      <c r="J18" t="s">
        <v>36</v>
      </c>
      <c r="K18" t="s">
        <v>14</v>
      </c>
      <c r="L18" t="s">
        <v>34</v>
      </c>
      <c r="M18" t="s">
        <v>15</v>
      </c>
      <c r="N18" t="s">
        <v>19</v>
      </c>
      <c r="O18" t="s">
        <v>24</v>
      </c>
    </row>
    <row r="19" spans="1:27" x14ac:dyDescent="0.25">
      <c r="C19" s="2"/>
      <c r="D19" s="7"/>
      <c r="E19" s="7"/>
      <c r="F19" s="6"/>
      <c r="H19" s="12"/>
      <c r="J19" t="s">
        <v>37</v>
      </c>
      <c r="K19" t="s">
        <v>34</v>
      </c>
      <c r="L19" t="s">
        <v>20</v>
      </c>
      <c r="M19" s="49" t="s">
        <v>22</v>
      </c>
      <c r="N19" s="49" t="s">
        <v>23</v>
      </c>
      <c r="O19" s="49" t="s">
        <v>25</v>
      </c>
    </row>
    <row r="20" spans="1:27" x14ac:dyDescent="0.25">
      <c r="C20" s="9"/>
      <c r="D20" s="10"/>
      <c r="E20" s="10"/>
      <c r="F20" s="11"/>
      <c r="H20" s="12"/>
      <c r="J20" t="s">
        <v>38</v>
      </c>
      <c r="K20" t="s">
        <v>34</v>
      </c>
      <c r="L20" t="s">
        <v>16</v>
      </c>
      <c r="M20" t="s">
        <v>18</v>
      </c>
      <c r="N20" s="49" t="s">
        <v>17</v>
      </c>
      <c r="O20" s="49" t="s">
        <v>21</v>
      </c>
    </row>
    <row r="21" spans="1:27" x14ac:dyDescent="0.25">
      <c r="H21" s="12"/>
    </row>
    <row r="22" spans="1:27" x14ac:dyDescent="0.25">
      <c r="A22" s="36"/>
      <c r="C22" s="1"/>
      <c r="D22" s="30" t="s">
        <v>53</v>
      </c>
      <c r="E22" s="26"/>
      <c r="F22" s="27"/>
      <c r="H22" s="12"/>
      <c r="J22" s="22" t="s">
        <v>39</v>
      </c>
    </row>
    <row r="23" spans="1:27" x14ac:dyDescent="0.25">
      <c r="A23" s="36"/>
      <c r="C23" s="2"/>
      <c r="D23" s="29" t="s">
        <v>44</v>
      </c>
      <c r="E23" s="3"/>
      <c r="F23" s="4"/>
      <c r="H23" s="12"/>
      <c r="J23" t="str">
        <f>UPPER(LEFT(Sector,3))</f>
        <v>BAN</v>
      </c>
      <c r="K23" s="21" t="s">
        <v>40</v>
      </c>
      <c r="L23" s="21"/>
      <c r="M23" s="21"/>
      <c r="N23" s="21"/>
    </row>
    <row r="24" spans="1:27" x14ac:dyDescent="0.25">
      <c r="A24" s="36"/>
      <c r="C24" s="2"/>
      <c r="D24" s="3" t="str">
        <f>VLOOKUP(Stock_Code_1,GetStock,1,FALSE)</f>
        <v>CBA</v>
      </c>
      <c r="E24" s="28">
        <f>VLOOKUP(Stock_Code_1,GetStock,3,FALSE)</f>
        <v>102.18</v>
      </c>
      <c r="F24" s="4"/>
      <c r="H24" s="12"/>
      <c r="J24" t="str">
        <f>UPPER(LEFT(Sector,3))&amp;"_2"</f>
        <v>BAN_2</v>
      </c>
      <c r="K24" s="21" t="s">
        <v>41</v>
      </c>
      <c r="L24" s="21"/>
      <c r="M24" s="21"/>
      <c r="N24" s="21"/>
    </row>
    <row r="25" spans="1:27" x14ac:dyDescent="0.25">
      <c r="A25" s="36"/>
      <c r="C25" s="2"/>
      <c r="D25" s="3" t="str">
        <f>VLOOKUP(Stock_Code_2___Index,GetStock,1,FALSE)</f>
        <v>NAB</v>
      </c>
      <c r="E25" s="28">
        <f>VLOOKUP(Stock_Code_2___Index,GetStock,3,FALSE)</f>
        <v>28.96</v>
      </c>
      <c r="F25" s="4"/>
      <c r="H25" s="12"/>
    </row>
    <row r="26" spans="1:27" x14ac:dyDescent="0.25">
      <c r="A26" s="36"/>
      <c r="C26" s="9"/>
      <c r="D26" s="10"/>
      <c r="E26" s="10"/>
      <c r="F26" s="11"/>
      <c r="H26" s="12"/>
    </row>
    <row r="27" spans="1:27" x14ac:dyDescent="0.25">
      <c r="A27" s="36"/>
      <c r="H27" s="12"/>
    </row>
    <row r="28" spans="1:27" x14ac:dyDescent="0.25">
      <c r="A28" s="36"/>
      <c r="H28" s="12"/>
    </row>
    <row r="29" spans="1:27" hidden="1" x14ac:dyDescent="0.25">
      <c r="A29" s="36"/>
      <c r="H29" s="12"/>
    </row>
    <row r="30" spans="1:27" hidden="1" x14ac:dyDescent="0.25">
      <c r="A30" s="36"/>
      <c r="H30" s="12"/>
      <c r="Y30" t="s">
        <v>42</v>
      </c>
      <c r="AA30" t="s">
        <v>43</v>
      </c>
    </row>
    <row r="31" spans="1:27" hidden="1" x14ac:dyDescent="0.25">
      <c r="A31" s="36"/>
      <c r="H31" s="12"/>
      <c r="X31" t="e" vm="1">
        <v>#VALUE!</v>
      </c>
      <c r="Y31" t="s">
        <v>14</v>
      </c>
      <c r="Z31" t="e" vm="2">
        <v>#VALUE!</v>
      </c>
      <c r="AA31" s="24" cm="1">
        <f t="array" ref="AA31">_FV(Z31,"Previous close",TRUE)</f>
        <v>25.33</v>
      </c>
    </row>
    <row r="32" spans="1:27" hidden="1" x14ac:dyDescent="0.25">
      <c r="A32" s="36"/>
      <c r="H32" s="12"/>
      <c r="X32" t="e" vm="3">
        <v>#VALUE!</v>
      </c>
      <c r="Y32" t="s">
        <v>15</v>
      </c>
      <c r="Z32" t="e" vm="4">
        <v>#VALUE!</v>
      </c>
      <c r="AA32" s="24" cm="1">
        <f t="array" ref="AA32">_FV(Z32,"Previous close",TRUE)</f>
        <v>102.18</v>
      </c>
    </row>
    <row r="33" spans="1:36" hidden="1" x14ac:dyDescent="0.25">
      <c r="A33" s="36"/>
      <c r="H33" s="12"/>
      <c r="Y33" t="s">
        <v>16</v>
      </c>
      <c r="Z33" t="e" vm="5">
        <v>#VALUE!</v>
      </c>
      <c r="AA33" s="24" cm="1">
        <f t="array" ref="AA33">_FV(Z33,"Previous close",TRUE)</f>
        <v>0.12</v>
      </c>
    </row>
    <row r="34" spans="1:36" hidden="1" x14ac:dyDescent="0.25">
      <c r="A34" s="36"/>
      <c r="H34" s="12"/>
      <c r="Y34" t="s">
        <v>17</v>
      </c>
      <c r="Z34" s="31" t="s">
        <v>46</v>
      </c>
      <c r="AA34" s="25" t="e">
        <v>#N/A</v>
      </c>
    </row>
    <row r="35" spans="1:36" hidden="1" x14ac:dyDescent="0.25">
      <c r="A35" s="36"/>
      <c r="H35" s="12"/>
      <c r="Y35" t="s">
        <v>18</v>
      </c>
      <c r="Z35" t="e" vm="6">
        <v>#VALUE!</v>
      </c>
      <c r="AA35" s="24" cm="1">
        <f t="array" ref="AA35">_FV(Z35,"Previous close",TRUE)</f>
        <v>7.3</v>
      </c>
    </row>
    <row r="36" spans="1:36" hidden="1" x14ac:dyDescent="0.25">
      <c r="A36" s="36"/>
      <c r="H36" s="12"/>
      <c r="X36" t="e" vm="7">
        <v>#VALUE!</v>
      </c>
      <c r="Y36" t="s">
        <v>19</v>
      </c>
      <c r="Z36" t="e" vm="8">
        <v>#VALUE!</v>
      </c>
      <c r="AA36" s="24" cm="1">
        <f t="array" ref="AA36">_FV(Z36,"Previous close",TRUE)</f>
        <v>28.96</v>
      </c>
    </row>
    <row r="37" spans="1:36" hidden="1" x14ac:dyDescent="0.25">
      <c r="A37" s="36"/>
      <c r="H37" s="12"/>
      <c r="Y37" t="s">
        <v>20</v>
      </c>
      <c r="Z37" t="e" vm="9">
        <v>#VALUE!</v>
      </c>
      <c r="AA37" s="24" cm="1">
        <f t="array" ref="AA37">_FV(Z37,"Previous close",TRUE)</f>
        <v>8.7100000000000009</v>
      </c>
    </row>
    <row r="38" spans="1:36" hidden="1" x14ac:dyDescent="0.25">
      <c r="A38" s="36"/>
      <c r="H38" s="12"/>
      <c r="Y38" t="s">
        <v>21</v>
      </c>
      <c r="Z38" s="32" t="s">
        <v>47</v>
      </c>
      <c r="AA38" s="25" t="e">
        <v>#N/A</v>
      </c>
    </row>
    <row r="39" spans="1:36" hidden="1" x14ac:dyDescent="0.25">
      <c r="A39" s="36"/>
      <c r="H39" s="12"/>
      <c r="Y39" t="s">
        <v>22</v>
      </c>
      <c r="Z39" s="32" t="s">
        <v>48</v>
      </c>
      <c r="AA39" s="25" t="e">
        <v>#N/A</v>
      </c>
    </row>
    <row r="40" spans="1:36" hidden="1" x14ac:dyDescent="0.25">
      <c r="A40" s="36"/>
      <c r="H40" s="12"/>
      <c r="Y40" t="s">
        <v>23</v>
      </c>
      <c r="Z40" s="32" t="s">
        <v>49</v>
      </c>
      <c r="AA40" s="25" t="e">
        <v>#N/A</v>
      </c>
    </row>
    <row r="41" spans="1:36" hidden="1" x14ac:dyDescent="0.25">
      <c r="A41" s="36"/>
      <c r="H41" s="12"/>
      <c r="X41" t="e" vm="10">
        <v>#VALUE!</v>
      </c>
      <c r="Y41" t="s">
        <v>24</v>
      </c>
      <c r="Z41" t="e" vm="11">
        <v>#VALUE!</v>
      </c>
      <c r="AA41" s="24" cm="1">
        <f t="array" ref="AA41">_FV(Z41,"Previous close",TRUE)</f>
        <v>21.95</v>
      </c>
    </row>
    <row r="42" spans="1:36" hidden="1" x14ac:dyDescent="0.25">
      <c r="A42" s="36"/>
      <c r="H42" s="12"/>
      <c r="Y42" t="s">
        <v>25</v>
      </c>
      <c r="Z42" s="32" t="s">
        <v>50</v>
      </c>
      <c r="AA42" s="25" t="e">
        <v>#N/A</v>
      </c>
    </row>
    <row r="43" spans="1:36" hidden="1" x14ac:dyDescent="0.25">
      <c r="A43" s="36"/>
      <c r="H43" s="12"/>
    </row>
    <row r="44" spans="1:36" x14ac:dyDescent="0.25">
      <c r="A44" s="36"/>
      <c r="H44" s="12"/>
      <c r="AF44" s="1"/>
      <c r="AG44" s="30" t="s">
        <v>45</v>
      </c>
      <c r="AH44" s="30"/>
      <c r="AI44" s="26"/>
      <c r="AJ44" s="27"/>
    </row>
    <row r="45" spans="1:36" x14ac:dyDescent="0.25">
      <c r="A45" s="36"/>
      <c r="H45" s="12"/>
      <c r="AF45" s="2"/>
      <c r="AG45" s="29" t="str">
        <f ca="1">"Price information $$ ASX previous close, as at: " &amp; TEXT(NOW(),"H:MM AM/PM - ddd, dd mmm yy")</f>
        <v>Price information $$ ASX previous close, as at: 6:53 AM - Sun, 03 Sep 23</v>
      </c>
      <c r="AH45" s="3"/>
      <c r="AI45" s="3"/>
      <c r="AJ45" s="4"/>
    </row>
    <row r="46" spans="1:36" x14ac:dyDescent="0.25">
      <c r="A46" s="36"/>
      <c r="H46" s="12"/>
      <c r="AF46" s="2"/>
      <c r="AG46" s="3" t="e" vm="4">
        <f>VLOOKUP(Stock_Code_1,GetStock,2,FALSE)</f>
        <v>#VALUE!</v>
      </c>
      <c r="AH46" s="3"/>
      <c r="AI46" s="28">
        <f>VLOOKUP(Stock_Code_1,GetStock,3,FALSE)</f>
        <v>102.18</v>
      </c>
      <c r="AJ46" s="4"/>
    </row>
    <row r="47" spans="1:36" x14ac:dyDescent="0.25">
      <c r="A47" s="36"/>
      <c r="AF47" s="2"/>
      <c r="AG47" s="3" t="e" vm="8">
        <f>VLOOKUP(Stock_Code_2___Index,GetStock,2,FALSE)</f>
        <v>#VALUE!</v>
      </c>
      <c r="AH47" s="3"/>
      <c r="AI47" s="28">
        <f>VLOOKUP(Stock_Code_2___Index,GetStock,3,FALSE)</f>
        <v>28.96</v>
      </c>
      <c r="AJ47" s="4"/>
    </row>
    <row r="48" spans="1:36" x14ac:dyDescent="0.25">
      <c r="A48" s="36"/>
      <c r="AF48" s="2"/>
      <c r="AG48" s="33"/>
      <c r="AH48" s="33"/>
      <c r="AI48" s="33"/>
      <c r="AJ48" s="4"/>
    </row>
    <row r="49" spans="1:36" ht="14.25" customHeight="1" x14ac:dyDescent="0.25">
      <c r="A49" s="36"/>
      <c r="AF49" s="2"/>
      <c r="AG49" s="35" t="s">
        <v>51</v>
      </c>
      <c r="AH49" s="35" t="s">
        <v>52</v>
      </c>
      <c r="AI49" s="3"/>
      <c r="AJ49" s="4"/>
    </row>
    <row r="50" spans="1:36" ht="47.25" customHeight="1" x14ac:dyDescent="0.25">
      <c r="A50" s="36"/>
      <c r="AF50" s="2"/>
      <c r="AG50" s="34" t="e" vm="12">
        <f xml:space="preserve"> _xlfn.XLOOKUP(Stock_Code_1,$Y$31:$Y$42,$X$31:$X$42,"",0)</f>
        <v>#VALUE!</v>
      </c>
      <c r="AH50" s="34" t="e" vm="13">
        <f xml:space="preserve"> _xlfn.XLOOKUP(Stock_Code_2___Index,$Y$31:$Y$42,$X$31:$X$42,"",0)</f>
        <v>#VALUE!</v>
      </c>
      <c r="AI50" s="3"/>
      <c r="AJ50" s="4"/>
    </row>
    <row r="51" spans="1:36" x14ac:dyDescent="0.25">
      <c r="AF51" s="9"/>
      <c r="AG51" s="10"/>
      <c r="AH51" s="10"/>
      <c r="AI51" s="10"/>
      <c r="AJ51" s="11"/>
    </row>
  </sheetData>
  <sheetProtection algorithmName="SHA-512" hashValue="e+q++EMkYztx3Noo3Olduoy1sn/kMZGBmSoe0pJh1RlYMX4e52uwe46nKzGMPcNNBHiUKWnDNItIJV153kuJwQ==" saltValue="QVRQlitXKVXs3Qxqk/E6Xw==" spinCount="100000" sheet="1" objects="1" scenarios="1" selectLockedCells="1"/>
  <conditionalFormatting sqref="AG46:AG47 AI49:AI50 AI46:AI47 AH45:AH47">
    <cfRule type="containsText" dxfId="0" priority="2" operator="containsText" text="Unlisted">
      <formula>NOT(ISERROR(SEARCH("Unlisted",AG45)))</formula>
    </cfRule>
  </conditionalFormatting>
  <dataValidations count="3">
    <dataValidation type="list" allowBlank="1" showInputMessage="1" showErrorMessage="1" sqref="E5" xr:uid="{00000000-0002-0000-0000-000000000000}">
      <formula1>SectorList</formula1>
    </dataValidation>
    <dataValidation type="list" allowBlank="1" showInputMessage="1" showErrorMessage="1" sqref="E13" xr:uid="{00000000-0002-0000-0000-000001000000}">
      <formula1>INDIRECT(SectorSelector1)</formula1>
    </dataValidation>
    <dataValidation type="list" allowBlank="1" showInputMessage="1" showErrorMessage="1" sqref="E18" xr:uid="{00000000-0002-0000-0000-000002000000}">
      <formula1>INDIRECT(SectorSelector2)</formula1>
    </dataValidation>
  </dataValidations>
  <pageMargins left="0.7" right="0.7" top="0.75" bottom="0.75" header="0.3" footer="0.3"/>
  <pageSetup paperSize="9" orientation="portrait" horizontalDpi="0"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15</vt:i4>
      </vt:variant>
    </vt:vector>
  </HeadingPairs>
  <TitlesOfParts>
    <vt:vector size="16" baseType="lpstr">
      <vt:lpstr>StockAnalyser - validation demo</vt:lpstr>
      <vt:lpstr>ALL</vt:lpstr>
      <vt:lpstr>ALL_2</vt:lpstr>
      <vt:lpstr>BAN</vt:lpstr>
      <vt:lpstr>BAN_2</vt:lpstr>
      <vt:lpstr>ENE</vt:lpstr>
      <vt:lpstr>ENE_2</vt:lpstr>
      <vt:lpstr>FOO</vt:lpstr>
      <vt:lpstr>FOO_2</vt:lpstr>
      <vt:lpstr>GetStock</vt:lpstr>
      <vt:lpstr>Sector</vt:lpstr>
      <vt:lpstr>SectorList</vt:lpstr>
      <vt:lpstr>SectorSelector1</vt:lpstr>
      <vt:lpstr>SectorSelector2</vt:lpstr>
      <vt:lpstr>Stock_Code_1</vt:lpstr>
      <vt:lpstr>Stock_Code_2___Index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xlf</dc:creator>
  <cp:keywords/>
  <dc:description/>
  <cp:lastModifiedBy>ExcelAtFinance Ian</cp:lastModifiedBy>
  <cp:revision/>
  <dcterms:created xsi:type="dcterms:W3CDTF">2015-05-01T02:05:51Z</dcterms:created>
  <dcterms:modified xsi:type="dcterms:W3CDTF">2023-09-02T21:16:10Z</dcterms:modified>
  <cp:category/>
  <cp:contentStatus/>
</cp:coreProperties>
</file>